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7100" windowHeight="11625"/>
  </bookViews>
  <sheets>
    <sheet name="SO 02-17-04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8" i="1"/>
  <c r="I13"/>
  <c r="O78" l="1"/>
  <c r="R73" s="1"/>
  <c r="Q73"/>
  <c r="O13"/>
  <c r="R8" s="1"/>
  <c r="Q8"/>
  <c r="I82"/>
  <c r="O82" s="1"/>
  <c r="I74"/>
  <c r="O74" s="1"/>
  <c r="I69"/>
  <c r="O69" s="1"/>
  <c r="I65"/>
  <c r="O65" s="1"/>
  <c r="I61"/>
  <c r="O61" s="1"/>
  <c r="I57"/>
  <c r="O57" s="1"/>
  <c r="I53"/>
  <c r="O53" s="1"/>
  <c r="I49"/>
  <c r="O49" s="1"/>
  <c r="I45"/>
  <c r="O45" s="1"/>
  <c r="I41"/>
  <c r="O41" s="1"/>
  <c r="I37"/>
  <c r="O37" s="1"/>
  <c r="I33"/>
  <c r="O33" s="1"/>
  <c r="I29"/>
  <c r="O29" s="1"/>
  <c r="I25"/>
  <c r="O25" s="1"/>
  <c r="I21"/>
  <c r="O21" s="1"/>
  <c r="I17"/>
  <c r="O17" s="1"/>
  <c r="I9"/>
  <c r="O9" s="1"/>
  <c r="O73" l="1"/>
  <c r="I73"/>
  <c r="I8"/>
  <c r="O8"/>
  <c r="O2" l="1"/>
  <c r="I3"/>
</calcChain>
</file>

<file path=xl/sharedStrings.xml><?xml version="1.0" encoding="utf-8"?>
<sst xmlns="http://schemas.openxmlformats.org/spreadsheetml/2006/main" count="275" uniqueCount="114">
  <si>
    <t>ASPE10</t>
  </si>
  <si>
    <t>Firma: SUDOP BRNO, spol. s r.o.</t>
  </si>
  <si>
    <t>3</t>
  </si>
  <si>
    <t>Příloha k formuláři pro ocenění nabídky</t>
  </si>
  <si>
    <t>S</t>
  </si>
  <si>
    <t>Stavba:</t>
  </si>
  <si>
    <t>17056</t>
  </si>
  <si>
    <t>Modernizace a elektrizace trati Šakvice - Hustopeče u Brna   Soupisy prací</t>
  </si>
  <si>
    <t>SO 02-17-04</t>
  </si>
  <si>
    <t>0,00</t>
  </si>
  <si>
    <t>2</t>
  </si>
  <si>
    <t>O</t>
  </si>
  <si>
    <t>Rozpočet:</t>
  </si>
  <si>
    <t>Železniční přejezd v km 4,190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</si>
  <si>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</si>
  <si>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</si>
  <si>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</si>
  <si>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</si>
  <si>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</si>
  <si>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</si>
  <si>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</si>
  <si>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</si>
  <si>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</si>
  <si>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</si>
  <si>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</si>
  <si>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</si>
  <si>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</si>
  <si>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</si>
  <si>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</si>
  <si>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</si>
  <si>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</si>
  <si>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</si>
  <si>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</si>
  <si>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</si>
  <si>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Položky</t>
  </si>
  <si>
    <t>P</t>
  </si>
  <si>
    <t>123938</t>
  </si>
  <si>
    <t/>
  </si>
  <si>
    <t>ODKOP PRO SPOD STAVBU SILNIC A ŽELEZNIC TŘ. III, ODVOZ DO 20KM</t>
  </si>
  <si>
    <t>M3</t>
  </si>
  <si>
    <t>PP</t>
  </si>
  <si>
    <t>VV</t>
  </si>
  <si>
    <t>4,85*6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</si>
  <si>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</si>
  <si>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</si>
  <si>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18221</t>
  </si>
  <si>
    <t>ROZPROSTŘENÍ ORNICE VE SVAHU V TL DO 0,10M</t>
  </si>
  <si>
    <t>M2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</si>
  <si>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</si>
  <si>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</si>
  <si>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</si>
  <si>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</si>
  <si>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</si>
  <si>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</si>
  <si>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</t>
  </si>
  <si>
    <t>18600</t>
  </si>
  <si>
    <t>ZALÉVÁNÍ VODOU</t>
  </si>
  <si>
    <t>položka zahrnuje veškerý materiál, výrobky a polotovary, včetně mimostaveništní a vnitrostaveništní dopravy (rovněž přesuny), včetně naložení a složení, případně s uložením</t>
  </si>
  <si>
    <t>465921</t>
  </si>
  <si>
    <t>DLAŽBY Z BETONOVÝCH DLAŽDIC NA SUCHO</t>
  </si>
  <si>
    <t>položka zahrnuje: 
- nutné zemní práce (svahování, úpravu pláně a pod.) 
- úpravu podkladu  
- dodávku a uložení dlažby z předepsaných dlaždic do předepsaného tvaru  
- spárování, těsnění, tmelení a vyplnění spar případně s vyklínováním  
- úprava povrchu pro odvedení srážkové vody 
- nezahrnuje podklad pod dlažbu, vykazuje se samostatně položkami SD 45</t>
  </si>
  <si>
    <t>7</t>
  </si>
  <si>
    <t>56330</t>
  </si>
  <si>
    <t>VOZOVKOVÉ VRSTVY ZE ŠTĚRKODRTI</t>
  </si>
  <si>
    <t>(1,75+5,17)*5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</si>
  <si>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</si>
  <si>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8</t>
  </si>
  <si>
    <t>56342</t>
  </si>
  <si>
    <t>VOZOVKOVÉ VRSTVY ZE ŠTĚRKOPÍSKU TL. DO 100MM</t>
  </si>
  <si>
    <t>0,15*10,5</t>
  </si>
  <si>
    <t>564632</t>
  </si>
  <si>
    <t>VOZOVKOVÉ VRSTVY Z PENETRAČNÍHO MAKADAMU HRUBÉHO TL. 100MM</t>
  </si>
  <si>
    <t>- dodání kameniva předepsané kvality a zrnitosti 
- dodání asfaltového pojiva (asfalt silniční ropný, emulze asfaltová kationaktivní) 
- rozprostření kamenné kostry v předepsané tloušťce, prolití kostry asfaltem distributorem, rozprostření a zavibrování výplňového kameniva 
- zřízení vrstvy bez rozlišení šířky, pokládání vrstvy po etapách 
- úpravu napojení, ukončení 
- nezahrnuje postřiky, nátěry</t>
  </si>
  <si>
    <t>572751</t>
  </si>
  <si>
    <t>DVOUVRSTVÝ ASFALTOVÝ NÁTĚR DO 2,5KG/M2</t>
  </si>
  <si>
    <t>- dodání všech předepsaných materiálů pro nátěry v předepsaném množství 
- provedení dle předepsaného technologického předpisu 
- zřízení vrstvy bez rozlišení šířky, pokládání vrstvy po etapách 
- úpravu napojení, ukončení</t>
  </si>
  <si>
    <t>11</t>
  </si>
  <si>
    <t>917224</t>
  </si>
  <si>
    <t>SILNIČNÍ A CHODNÍKOVÉ OBRUBY Z BETONOVÝCH OBRUBNÍKŮ ŠÍŘ 150MM</t>
  </si>
  <si>
    <t>M</t>
  </si>
  <si>
    <t>3,51+4,47</t>
  </si>
  <si>
    <t>Položka zahrnuje: 
dodání a pokládku betonových obrubníků o rozměrech předepsaných zadávací dokumentací 
betonové lože i boční betonovou opěrku.</t>
  </si>
  <si>
    <t>12</t>
  </si>
  <si>
    <t>921311</t>
  </si>
  <si>
    <t>ŽELEZNIČNÍ PŘEJEZD ŽELEZOBETONOVÝ S NOSIČI</t>
  </si>
  <si>
    <t>1. Položka obsahuje: 
 – úpravu a hutnění podloží přejezdové konstrukce 
 – dodávku přejezdové konstrukce s veškerými prvky a částmi daného typu přejezdové konstrukce včetně závěrných zídek a jejich betonového základu dle odpovídajících vzorových listů a TKP 
 – montáž přejezdové konstrukce z dílů a součástí na místě při přerušení železničního a silničního provozu 
 – speciální montážní nářadí, závěsné zařízení 
 – ochranné náběhy, koncové i mezilehlé zarážky, podélnou fixaci atd. 
 – příplatky za ztížené podmínky vyskytující se při zřízení přejezdu, např. za překážky na straně koleje ap. 
2. Položka neobsahuje: 
 – zřízení, pronájem a odstranění dopravního značení objízdné trasy 
 – úpravy koleje (např. posun pražců, doplnění kolejového lože, směrová a výšková úprava) 
 – silniční panely v přechodu těles a prefabrikované základy pod závěrnými zídkami 
 – prahovou vpusť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</si>
  <si>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13</t>
  </si>
  <si>
    <t>965311</t>
  </si>
  <si>
    <t>ROZEBRÁNÍ PŘEJEZDU, PŘECHODU Z DÍLCŮ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</si>
  <si>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</si>
  <si>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14</t>
  </si>
  <si>
    <t>965312</t>
  </si>
  <si>
    <t>ROZEBRÁNÍ PŘEJEZDU, PŘECHODU Z DÍLCŮ - ODVOZ (NA LIKVIDACI ODPADŮ NEBO JINÉ URČENÉ MÍSTO)</t>
  </si>
  <si>
    <t>tkm</t>
  </si>
  <si>
    <t>(2500*15*0,15/1000)*30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</si>
  <si>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sumou součinů tun vybouraného materiálu v původním stavu a k nim příslušných jednotlivých odvozových vzdáleností v kilometrech.</t>
  </si>
  <si>
    <t>15</t>
  </si>
  <si>
    <t>966118</t>
  </si>
  <si>
    <t>BOURÁNÍ KONSTRUKCÍ Z BETON DÍLCŮ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</si>
  <si>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</si>
  <si>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990</t>
  </si>
  <si>
    <t>Poplatky za skládky</t>
  </si>
  <si>
    <t>16</t>
  </si>
  <si>
    <t>15113</t>
  </si>
  <si>
    <t>T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</si>
  <si>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</si>
  <si>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17</t>
  </si>
  <si>
    <t>15140</t>
  </si>
  <si>
    <t>POPLATKY ZA LIKVIDACŮ ODPADŮ NEKONTAMINOVANÝCH - 17 01 01  BETON Z DEMOLIC OBJEKTŮ, ZÁKLADŮ TV</t>
  </si>
  <si>
    <t>ODKOP PRO SPOD STAVBU SILNIC A ŽELEZNIC TŘ. I, ODVOZ DO 20KM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</si>
  <si>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</si>
  <si>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POPLATKY ZA LIKVIDACI ODPADŮ NEKONTAMINOVANÝCH - 17 05 04  VYTĚŽENÉ ZEMINY A HORNINY -  I. TŘÍDA TĚŽITELNOSTI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</si>
  <si>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</si>
  <si>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POPLATKY ZA LIKVIDACI ODPADŮ NEKONTAMINOVANÝCH - 17 05 04  VYTĚŽENÉ ZEMINY A HORNINY -  III. TŘÍDA TĚŽITELNOSTI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</si>
</sst>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4" fontId="0" fillId="0" borderId="0" xfId="0" applyNumberForma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5"/>
  <sheetViews>
    <sheetView tabSelected="1" topLeftCell="B1" zoomScaleNormal="100" workbookViewId="0">
      <pane ySplit="7" topLeftCell="A8" activePane="bottomLeft" state="frozen"/>
      <selection pane="bottomLeft" activeCell="H14" sqref="H14"/>
    </sheetView>
  </sheetViews>
  <sheetFormatPr defaultRowHeight="12.75" customHeight="1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>
      <c r="B2" s="1"/>
      <c r="C2" s="1"/>
      <c r="D2" s="1"/>
      <c r="E2" s="2" t="s">
        <v>3</v>
      </c>
      <c r="F2" s="1"/>
      <c r="G2" s="1"/>
      <c r="H2" s="3"/>
      <c r="I2" s="3"/>
      <c r="O2">
        <f>0+O8+O73</f>
        <v>0</v>
      </c>
      <c r="P2" t="s">
        <v>2</v>
      </c>
    </row>
    <row r="3" spans="1:18" ht="15" customHeight="1">
      <c r="A3" t="s">
        <v>4</v>
      </c>
      <c r="B3" s="4" t="s">
        <v>5</v>
      </c>
      <c r="C3" s="47" t="s">
        <v>6</v>
      </c>
      <c r="D3" s="48"/>
      <c r="E3" s="5" t="s">
        <v>7</v>
      </c>
      <c r="F3" s="1"/>
      <c r="G3" s="6"/>
      <c r="H3" s="7" t="s">
        <v>8</v>
      </c>
      <c r="I3" s="8">
        <f>0+I8+I73</f>
        <v>0</v>
      </c>
      <c r="O3" t="s">
        <v>9</v>
      </c>
      <c r="P3" t="s">
        <v>10</v>
      </c>
    </row>
    <row r="4" spans="1:18" ht="15" customHeight="1">
      <c r="A4" t="s">
        <v>11</v>
      </c>
      <c r="B4" s="9" t="s">
        <v>12</v>
      </c>
      <c r="C4" s="49" t="s">
        <v>8</v>
      </c>
      <c r="D4" s="50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>
      <c r="A5" s="46" t="s">
        <v>15</v>
      </c>
      <c r="B5" s="46" t="s">
        <v>16</v>
      </c>
      <c r="C5" s="46" t="s">
        <v>17</v>
      </c>
      <c r="D5" s="46" t="s">
        <v>18</v>
      </c>
      <c r="E5" s="46" t="s">
        <v>19</v>
      </c>
      <c r="F5" s="46" t="s">
        <v>20</v>
      </c>
      <c r="G5" s="46" t="s">
        <v>21</v>
      </c>
      <c r="H5" s="46" t="s">
        <v>22</v>
      </c>
      <c r="I5" s="46"/>
      <c r="O5" t="s">
        <v>23</v>
      </c>
      <c r="P5" t="s">
        <v>10</v>
      </c>
    </row>
    <row r="6" spans="1:18" ht="12.75" customHeight="1">
      <c r="A6" s="46"/>
      <c r="B6" s="46"/>
      <c r="C6" s="46"/>
      <c r="D6" s="46"/>
      <c r="E6" s="46"/>
      <c r="F6" s="46"/>
      <c r="G6" s="46"/>
      <c r="H6" s="12" t="s">
        <v>24</v>
      </c>
      <c r="I6" s="12" t="s">
        <v>25</v>
      </c>
    </row>
    <row r="7" spans="1:18" ht="12.75" customHeight="1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>
      <c r="A8" s="11" t="s">
        <v>33</v>
      </c>
      <c r="B8" s="11"/>
      <c r="C8" s="13" t="s">
        <v>27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 s="51">
        <f>0+I9+I17+I21+I25+I29+I33+I37+I41+I45+I49+I53+I57+I61+I65+I69+I13</f>
        <v>0</v>
      </c>
      <c r="R8">
        <f>0+O9+O17+O21+O25+O29+O33+O37+O41+O45+O49+O53+O57+O61+O65+O69+O13</f>
        <v>0</v>
      </c>
    </row>
    <row r="9" spans="1:18">
      <c r="A9" s="16" t="s">
        <v>35</v>
      </c>
      <c r="B9" s="28" t="s">
        <v>27</v>
      </c>
      <c r="C9" s="37" t="s">
        <v>36</v>
      </c>
      <c r="D9" s="38" t="s">
        <v>37</v>
      </c>
      <c r="E9" s="39" t="s">
        <v>38</v>
      </c>
      <c r="F9" s="40" t="s">
        <v>39</v>
      </c>
      <c r="G9" s="41">
        <v>0</v>
      </c>
      <c r="H9" s="42">
        <v>0</v>
      </c>
      <c r="I9" s="42">
        <f>ROUND(ROUND(H9,2)*ROUND(G9,3),2)</f>
        <v>0</v>
      </c>
      <c r="O9">
        <f>(I9*21)/100</f>
        <v>0</v>
      </c>
      <c r="P9" t="s">
        <v>10</v>
      </c>
    </row>
    <row r="10" spans="1:18">
      <c r="A10" s="22" t="s">
        <v>40</v>
      </c>
      <c r="B10" s="43"/>
      <c r="C10" s="43"/>
      <c r="D10" s="43"/>
      <c r="E10" s="44" t="s">
        <v>37</v>
      </c>
      <c r="F10" s="43"/>
      <c r="G10" s="43"/>
      <c r="H10" s="43"/>
      <c r="I10" s="43"/>
    </row>
    <row r="11" spans="1:18">
      <c r="A11" s="24" t="s">
        <v>41</v>
      </c>
      <c r="B11" s="43"/>
      <c r="C11" s="43"/>
      <c r="D11" s="43"/>
      <c r="E11" s="45" t="s">
        <v>42</v>
      </c>
      <c r="F11" s="43"/>
      <c r="G11" s="43"/>
      <c r="H11" s="43"/>
      <c r="I11" s="43"/>
    </row>
    <row r="12" spans="1:18" ht="331.5">
      <c r="A12" t="s">
        <v>43</v>
      </c>
      <c r="B12" s="43"/>
      <c r="C12" s="43"/>
      <c r="D12" s="43"/>
      <c r="E12" s="44" t="s">
        <v>44</v>
      </c>
      <c r="F12" s="43"/>
      <c r="G12" s="43"/>
      <c r="H12" s="43"/>
      <c r="I12" s="43"/>
    </row>
    <row r="13" spans="1:18">
      <c r="B13" s="28">
        <v>18</v>
      </c>
      <c r="C13" s="28">
        <v>123738</v>
      </c>
      <c r="D13" s="29"/>
      <c r="E13" s="30" t="s">
        <v>109</v>
      </c>
      <c r="F13" s="31" t="s">
        <v>39</v>
      </c>
      <c r="G13" s="32">
        <v>29.1</v>
      </c>
      <c r="H13" s="33">
        <v>0</v>
      </c>
      <c r="I13" s="33">
        <f>ROUND(ROUND(H13,2)*ROUND(G13,3),2)</f>
        <v>0</v>
      </c>
      <c r="O13">
        <f>(I13*21)/100</f>
        <v>0</v>
      </c>
      <c r="P13" t="s">
        <v>10</v>
      </c>
    </row>
    <row r="14" spans="1:18">
      <c r="B14" s="34"/>
      <c r="C14" s="34"/>
      <c r="D14" s="34"/>
      <c r="E14" s="35"/>
      <c r="F14" s="34"/>
      <c r="G14" s="34"/>
      <c r="H14" s="34"/>
      <c r="I14" s="34"/>
    </row>
    <row r="15" spans="1:18">
      <c r="B15" s="34"/>
      <c r="C15" s="34"/>
      <c r="D15" s="34"/>
      <c r="E15" s="36" t="s">
        <v>42</v>
      </c>
      <c r="F15" s="34"/>
      <c r="G15" s="34"/>
      <c r="H15" s="34"/>
      <c r="I15" s="34"/>
    </row>
    <row r="16" spans="1:18" ht="331.5">
      <c r="B16" s="34"/>
      <c r="C16" s="34"/>
      <c r="D16" s="34"/>
      <c r="E16" s="35" t="s">
        <v>110</v>
      </c>
      <c r="F16" s="34"/>
      <c r="G16" s="34"/>
      <c r="H16" s="34"/>
      <c r="I16" s="34"/>
    </row>
    <row r="17" spans="1:16">
      <c r="A17" s="16" t="s">
        <v>35</v>
      </c>
      <c r="B17" s="17" t="s">
        <v>10</v>
      </c>
      <c r="C17" s="17" t="s">
        <v>45</v>
      </c>
      <c r="D17" s="16" t="s">
        <v>37</v>
      </c>
      <c r="E17" s="18" t="s">
        <v>46</v>
      </c>
      <c r="F17" s="19" t="s">
        <v>47</v>
      </c>
      <c r="G17" s="20">
        <v>65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10</v>
      </c>
    </row>
    <row r="18" spans="1:16">
      <c r="A18" s="22" t="s">
        <v>40</v>
      </c>
      <c r="E18" s="23" t="s">
        <v>37</v>
      </c>
    </row>
    <row r="19" spans="1:16">
      <c r="A19" s="24" t="s">
        <v>41</v>
      </c>
      <c r="E19" s="25" t="s">
        <v>37</v>
      </c>
    </row>
    <row r="20" spans="1:16" ht="38.25">
      <c r="A20" t="s">
        <v>43</v>
      </c>
      <c r="E20" s="23" t="s">
        <v>48</v>
      </c>
    </row>
    <row r="21" spans="1:16">
      <c r="A21" s="16" t="s">
        <v>35</v>
      </c>
      <c r="B21" s="17" t="s">
        <v>2</v>
      </c>
      <c r="C21" s="17" t="s">
        <v>49</v>
      </c>
      <c r="D21" s="16" t="s">
        <v>37</v>
      </c>
      <c r="E21" s="18" t="s">
        <v>50</v>
      </c>
      <c r="F21" s="19" t="s">
        <v>47</v>
      </c>
      <c r="G21" s="20">
        <v>65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10</v>
      </c>
    </row>
    <row r="22" spans="1:16">
      <c r="A22" s="22" t="s">
        <v>40</v>
      </c>
      <c r="E22" s="23" t="s">
        <v>37</v>
      </c>
    </row>
    <row r="23" spans="1:16">
      <c r="A23" s="24" t="s">
        <v>41</v>
      </c>
      <c r="E23" s="25" t="s">
        <v>37</v>
      </c>
    </row>
    <row r="24" spans="1:16" ht="25.5">
      <c r="A24" t="s">
        <v>43</v>
      </c>
      <c r="E24" s="23" t="s">
        <v>51</v>
      </c>
    </row>
    <row r="25" spans="1:16">
      <c r="A25" s="16" t="s">
        <v>35</v>
      </c>
      <c r="B25" s="17" t="s">
        <v>28</v>
      </c>
      <c r="C25" s="17" t="s">
        <v>52</v>
      </c>
      <c r="D25" s="16" t="s">
        <v>37</v>
      </c>
      <c r="E25" s="18" t="s">
        <v>53</v>
      </c>
      <c r="F25" s="19" t="s">
        <v>47</v>
      </c>
      <c r="G25" s="20">
        <v>65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10</v>
      </c>
    </row>
    <row r="26" spans="1:16">
      <c r="A26" s="22" t="s">
        <v>40</v>
      </c>
      <c r="E26" s="23" t="s">
        <v>37</v>
      </c>
    </row>
    <row r="27" spans="1:16">
      <c r="A27" s="24" t="s">
        <v>41</v>
      </c>
      <c r="E27" s="25" t="s">
        <v>37</v>
      </c>
    </row>
    <row r="28" spans="1:16" ht="25.5">
      <c r="A28" t="s">
        <v>43</v>
      </c>
      <c r="E28" s="23" t="s">
        <v>54</v>
      </c>
    </row>
    <row r="29" spans="1:16">
      <c r="A29" s="16" t="s">
        <v>35</v>
      </c>
      <c r="B29" s="17" t="s">
        <v>29</v>
      </c>
      <c r="C29" s="17" t="s">
        <v>55</v>
      </c>
      <c r="D29" s="16" t="s">
        <v>37</v>
      </c>
      <c r="E29" s="18" t="s">
        <v>56</v>
      </c>
      <c r="F29" s="19" t="s">
        <v>39</v>
      </c>
      <c r="G29" s="20">
        <v>75</v>
      </c>
      <c r="H29" s="21">
        <v>0</v>
      </c>
      <c r="I29" s="21">
        <f>ROUND(ROUND(H29,2)*ROUND(G29,3),2)</f>
        <v>0</v>
      </c>
      <c r="O29">
        <f>(I29*21)/100</f>
        <v>0</v>
      </c>
      <c r="P29" t="s">
        <v>10</v>
      </c>
    </row>
    <row r="30" spans="1:16">
      <c r="A30" s="22" t="s">
        <v>40</v>
      </c>
      <c r="E30" s="23" t="s">
        <v>37</v>
      </c>
    </row>
    <row r="31" spans="1:16">
      <c r="A31" s="24" t="s">
        <v>41</v>
      </c>
      <c r="E31" s="25" t="s">
        <v>37</v>
      </c>
    </row>
    <row r="32" spans="1:16" ht="38.25">
      <c r="A32" t="s">
        <v>43</v>
      </c>
      <c r="E32" s="23" t="s">
        <v>57</v>
      </c>
    </row>
    <row r="33" spans="1:16">
      <c r="A33" s="16" t="s">
        <v>35</v>
      </c>
      <c r="B33" s="17" t="s">
        <v>30</v>
      </c>
      <c r="C33" s="17" t="s">
        <v>58</v>
      </c>
      <c r="D33" s="16" t="s">
        <v>37</v>
      </c>
      <c r="E33" s="18" t="s">
        <v>59</v>
      </c>
      <c r="F33" s="19" t="s">
        <v>47</v>
      </c>
      <c r="G33" s="20">
        <v>10.5</v>
      </c>
      <c r="H33" s="21">
        <v>0</v>
      </c>
      <c r="I33" s="21">
        <f>ROUND(ROUND(H33,2)*ROUND(G33,3),2)</f>
        <v>0</v>
      </c>
      <c r="O33">
        <f>(I33*21)/100</f>
        <v>0</v>
      </c>
      <c r="P33" t="s">
        <v>10</v>
      </c>
    </row>
    <row r="34" spans="1:16">
      <c r="A34" s="22" t="s">
        <v>40</v>
      </c>
      <c r="E34" s="23" t="s">
        <v>37</v>
      </c>
    </row>
    <row r="35" spans="1:16">
      <c r="A35" s="24" t="s">
        <v>41</v>
      </c>
      <c r="E35" s="25" t="s">
        <v>37</v>
      </c>
    </row>
    <row r="36" spans="1:16" ht="89.25">
      <c r="A36" t="s">
        <v>43</v>
      </c>
      <c r="E36" s="23" t="s">
        <v>60</v>
      </c>
    </row>
    <row r="37" spans="1:16">
      <c r="A37" s="16" t="s">
        <v>35</v>
      </c>
      <c r="B37" s="17" t="s">
        <v>61</v>
      </c>
      <c r="C37" s="17" t="s">
        <v>62</v>
      </c>
      <c r="D37" s="16" t="s">
        <v>37</v>
      </c>
      <c r="E37" s="18" t="s">
        <v>63</v>
      </c>
      <c r="F37" s="19" t="s">
        <v>39</v>
      </c>
      <c r="G37" s="20">
        <v>34.6</v>
      </c>
      <c r="H37" s="21">
        <v>0</v>
      </c>
      <c r="I37" s="21">
        <f>ROUND(ROUND(H37,2)*ROUND(G37,3),2)</f>
        <v>0</v>
      </c>
      <c r="O37">
        <f>(I37*21)/100</f>
        <v>0</v>
      </c>
      <c r="P37" t="s">
        <v>10</v>
      </c>
    </row>
    <row r="38" spans="1:16">
      <c r="A38" s="22" t="s">
        <v>40</v>
      </c>
      <c r="E38" s="23" t="s">
        <v>37</v>
      </c>
    </row>
    <row r="39" spans="1:16">
      <c r="A39" s="24" t="s">
        <v>41</v>
      </c>
      <c r="E39" s="25" t="s">
        <v>64</v>
      </c>
    </row>
    <row r="40" spans="1:16" ht="51">
      <c r="A40" t="s">
        <v>43</v>
      </c>
      <c r="E40" s="23" t="s">
        <v>65</v>
      </c>
    </row>
    <row r="41" spans="1:16">
      <c r="A41" s="16" t="s">
        <v>35</v>
      </c>
      <c r="B41" s="17" t="s">
        <v>66</v>
      </c>
      <c r="C41" s="17" t="s">
        <v>67</v>
      </c>
      <c r="D41" s="16" t="s">
        <v>37</v>
      </c>
      <c r="E41" s="18" t="s">
        <v>68</v>
      </c>
      <c r="F41" s="19" t="s">
        <v>47</v>
      </c>
      <c r="G41" s="20">
        <v>1.575</v>
      </c>
      <c r="H41" s="21">
        <v>0</v>
      </c>
      <c r="I41" s="21">
        <f>ROUND(ROUND(H41,2)*ROUND(G41,3),2)</f>
        <v>0</v>
      </c>
      <c r="O41">
        <f>(I41*21)/100</f>
        <v>0</v>
      </c>
      <c r="P41" t="s">
        <v>10</v>
      </c>
    </row>
    <row r="42" spans="1:16">
      <c r="A42" s="22" t="s">
        <v>40</v>
      </c>
      <c r="E42" s="23" t="s">
        <v>37</v>
      </c>
    </row>
    <row r="43" spans="1:16">
      <c r="A43" s="24" t="s">
        <v>41</v>
      </c>
      <c r="E43" s="25" t="s">
        <v>69</v>
      </c>
    </row>
    <row r="44" spans="1:16" ht="51">
      <c r="A44" t="s">
        <v>43</v>
      </c>
      <c r="E44" s="23" t="s">
        <v>65</v>
      </c>
    </row>
    <row r="45" spans="1:16">
      <c r="A45" s="16" t="s">
        <v>35</v>
      </c>
      <c r="B45" s="17" t="s">
        <v>31</v>
      </c>
      <c r="C45" s="17" t="s">
        <v>70</v>
      </c>
      <c r="D45" s="16" t="s">
        <v>37</v>
      </c>
      <c r="E45" s="18" t="s">
        <v>71</v>
      </c>
      <c r="F45" s="19" t="s">
        <v>47</v>
      </c>
      <c r="G45" s="20">
        <v>76.47</v>
      </c>
      <c r="H45" s="21">
        <v>0</v>
      </c>
      <c r="I45" s="21">
        <f>ROUND(ROUND(H45,2)*ROUND(G45,3),2)</f>
        <v>0</v>
      </c>
      <c r="O45">
        <f>(I45*21)/100</f>
        <v>0</v>
      </c>
      <c r="P45" t="s">
        <v>10</v>
      </c>
    </row>
    <row r="46" spans="1:16">
      <c r="A46" s="22" t="s">
        <v>40</v>
      </c>
      <c r="E46" s="23" t="s">
        <v>37</v>
      </c>
    </row>
    <row r="47" spans="1:16">
      <c r="A47" s="24" t="s">
        <v>41</v>
      </c>
      <c r="E47" s="25" t="s">
        <v>37</v>
      </c>
    </row>
    <row r="48" spans="1:16" ht="89.25">
      <c r="A48" t="s">
        <v>43</v>
      </c>
      <c r="E48" s="23" t="s">
        <v>72</v>
      </c>
    </row>
    <row r="49" spans="1:16">
      <c r="A49" s="16" t="s">
        <v>35</v>
      </c>
      <c r="B49" s="17" t="s">
        <v>32</v>
      </c>
      <c r="C49" s="17" t="s">
        <v>73</v>
      </c>
      <c r="D49" s="16" t="s">
        <v>37</v>
      </c>
      <c r="E49" s="18" t="s">
        <v>74</v>
      </c>
      <c r="F49" s="19" t="s">
        <v>47</v>
      </c>
      <c r="G49" s="20">
        <v>76.47</v>
      </c>
      <c r="H49" s="21">
        <v>0</v>
      </c>
      <c r="I49" s="21">
        <f>ROUND(ROUND(H49,2)*ROUND(G49,3),2)</f>
        <v>0</v>
      </c>
      <c r="O49">
        <f>(I49*21)/100</f>
        <v>0</v>
      </c>
      <c r="P49" t="s">
        <v>10</v>
      </c>
    </row>
    <row r="50" spans="1:16">
      <c r="A50" s="22" t="s">
        <v>40</v>
      </c>
      <c r="E50" s="23" t="s">
        <v>37</v>
      </c>
    </row>
    <row r="51" spans="1:16">
      <c r="A51" s="24" t="s">
        <v>41</v>
      </c>
      <c r="E51" s="25" t="s">
        <v>37</v>
      </c>
    </row>
    <row r="52" spans="1:16" ht="51">
      <c r="A52" t="s">
        <v>43</v>
      </c>
      <c r="E52" s="23" t="s">
        <v>75</v>
      </c>
    </row>
    <row r="53" spans="1:16">
      <c r="A53" s="16" t="s">
        <v>35</v>
      </c>
      <c r="B53" s="17" t="s">
        <v>76</v>
      </c>
      <c r="C53" s="17" t="s">
        <v>77</v>
      </c>
      <c r="D53" s="16" t="s">
        <v>37</v>
      </c>
      <c r="E53" s="18" t="s">
        <v>78</v>
      </c>
      <c r="F53" s="19" t="s">
        <v>79</v>
      </c>
      <c r="G53" s="20">
        <v>7.98</v>
      </c>
      <c r="H53" s="21">
        <v>0</v>
      </c>
      <c r="I53" s="21">
        <f>ROUND(ROUND(H53,2)*ROUND(G53,3),2)</f>
        <v>0</v>
      </c>
      <c r="O53">
        <f>(I53*21)/100</f>
        <v>0</v>
      </c>
      <c r="P53" t="s">
        <v>10</v>
      </c>
    </row>
    <row r="54" spans="1:16">
      <c r="A54" s="22" t="s">
        <v>40</v>
      </c>
      <c r="E54" s="23" t="s">
        <v>37</v>
      </c>
    </row>
    <row r="55" spans="1:16">
      <c r="A55" s="24" t="s">
        <v>41</v>
      </c>
      <c r="E55" s="25" t="s">
        <v>80</v>
      </c>
    </row>
    <row r="56" spans="1:16" ht="51">
      <c r="A56" t="s">
        <v>43</v>
      </c>
      <c r="E56" s="23" t="s">
        <v>81</v>
      </c>
    </row>
    <row r="57" spans="1:16">
      <c r="A57" s="16" t="s">
        <v>35</v>
      </c>
      <c r="B57" s="17" t="s">
        <v>82</v>
      </c>
      <c r="C57" s="17" t="s">
        <v>83</v>
      </c>
      <c r="D57" s="16" t="s">
        <v>37</v>
      </c>
      <c r="E57" s="18" t="s">
        <v>84</v>
      </c>
      <c r="F57" s="19" t="s">
        <v>47</v>
      </c>
      <c r="G57" s="20">
        <v>18</v>
      </c>
      <c r="H57" s="21">
        <v>0</v>
      </c>
      <c r="I57" s="21">
        <f>ROUND(ROUND(H57,2)*ROUND(G57,3),2)</f>
        <v>0</v>
      </c>
      <c r="O57">
        <f>(I57*21)/100</f>
        <v>0</v>
      </c>
      <c r="P57" t="s">
        <v>10</v>
      </c>
    </row>
    <row r="58" spans="1:16">
      <c r="A58" s="22" t="s">
        <v>40</v>
      </c>
      <c r="E58" s="23" t="s">
        <v>37</v>
      </c>
    </row>
    <row r="59" spans="1:16">
      <c r="A59" s="24" t="s">
        <v>41</v>
      </c>
      <c r="E59" s="25" t="s">
        <v>37</v>
      </c>
    </row>
    <row r="60" spans="1:16" ht="280.5">
      <c r="A60" t="s">
        <v>43</v>
      </c>
      <c r="E60" s="23" t="s">
        <v>85</v>
      </c>
    </row>
    <row r="61" spans="1:16">
      <c r="A61" s="16" t="s">
        <v>35</v>
      </c>
      <c r="B61" s="17" t="s">
        <v>86</v>
      </c>
      <c r="C61" s="17" t="s">
        <v>87</v>
      </c>
      <c r="D61" s="16" t="s">
        <v>37</v>
      </c>
      <c r="E61" s="18" t="s">
        <v>88</v>
      </c>
      <c r="F61" s="19" t="s">
        <v>47</v>
      </c>
      <c r="G61" s="20">
        <v>15</v>
      </c>
      <c r="H61" s="21">
        <v>0</v>
      </c>
      <c r="I61" s="21">
        <f>ROUND(ROUND(H61,2)*ROUND(G61,3),2)</f>
        <v>0</v>
      </c>
      <c r="O61">
        <f>(I61*21)/100</f>
        <v>0</v>
      </c>
      <c r="P61" t="s">
        <v>10</v>
      </c>
    </row>
    <row r="62" spans="1:16">
      <c r="A62" s="22" t="s">
        <v>40</v>
      </c>
      <c r="E62" s="23" t="s">
        <v>37</v>
      </c>
    </row>
    <row r="63" spans="1:16">
      <c r="A63" s="24" t="s">
        <v>41</v>
      </c>
      <c r="E63" s="25" t="s">
        <v>37</v>
      </c>
    </row>
    <row r="64" spans="1:16" ht="178.5">
      <c r="A64" t="s">
        <v>43</v>
      </c>
      <c r="E64" s="23" t="s">
        <v>89</v>
      </c>
    </row>
    <row r="65" spans="1:18" ht="25.5">
      <c r="A65" s="16" t="s">
        <v>35</v>
      </c>
      <c r="B65" s="17" t="s">
        <v>90</v>
      </c>
      <c r="C65" s="17" t="s">
        <v>91</v>
      </c>
      <c r="D65" s="16" t="s">
        <v>37</v>
      </c>
      <c r="E65" s="18" t="s">
        <v>92</v>
      </c>
      <c r="F65" s="19" t="s">
        <v>93</v>
      </c>
      <c r="G65" s="20">
        <v>168.75</v>
      </c>
      <c r="H65" s="21">
        <v>0</v>
      </c>
      <c r="I65" s="21">
        <f>ROUND(ROUND(H65,2)*ROUND(G65,3),2)</f>
        <v>0</v>
      </c>
      <c r="O65">
        <f>(I65*21)/100</f>
        <v>0</v>
      </c>
      <c r="P65" t="s">
        <v>10</v>
      </c>
    </row>
    <row r="66" spans="1:18">
      <c r="A66" s="22" t="s">
        <v>40</v>
      </c>
      <c r="E66" s="23" t="s">
        <v>37</v>
      </c>
    </row>
    <row r="67" spans="1:18">
      <c r="A67" s="24" t="s">
        <v>41</v>
      </c>
      <c r="E67" s="25" t="s">
        <v>94</v>
      </c>
    </row>
    <row r="68" spans="1:18" ht="127.5">
      <c r="A68" t="s">
        <v>43</v>
      </c>
      <c r="E68" s="23" t="s">
        <v>95</v>
      </c>
    </row>
    <row r="69" spans="1:18">
      <c r="A69" s="16" t="s">
        <v>35</v>
      </c>
      <c r="B69" s="17" t="s">
        <v>96</v>
      </c>
      <c r="C69" s="17" t="s">
        <v>97</v>
      </c>
      <c r="D69" s="16" t="s">
        <v>37</v>
      </c>
      <c r="E69" s="18" t="s">
        <v>98</v>
      </c>
      <c r="F69" s="19" t="s">
        <v>39</v>
      </c>
      <c r="G69" s="20">
        <v>20</v>
      </c>
      <c r="H69" s="21">
        <v>0</v>
      </c>
      <c r="I69" s="21">
        <f>ROUND(ROUND(H69,2)*ROUND(G69,3),2)</f>
        <v>0</v>
      </c>
      <c r="O69">
        <f>(I69*21)/100</f>
        <v>0</v>
      </c>
      <c r="P69" t="s">
        <v>10</v>
      </c>
    </row>
    <row r="70" spans="1:18">
      <c r="A70" s="22" t="s">
        <v>40</v>
      </c>
      <c r="E70" s="23" t="s">
        <v>37</v>
      </c>
    </row>
    <row r="71" spans="1:18">
      <c r="A71" s="24" t="s">
        <v>41</v>
      </c>
      <c r="E71" s="25" t="s">
        <v>37</v>
      </c>
    </row>
    <row r="72" spans="1:18" ht="114.75">
      <c r="A72" t="s">
        <v>43</v>
      </c>
      <c r="E72" s="23" t="s">
        <v>99</v>
      </c>
    </row>
    <row r="73" spans="1:18" ht="12.75" customHeight="1">
      <c r="A73" s="3" t="s">
        <v>33</v>
      </c>
      <c r="B73" s="3"/>
      <c r="C73" s="26" t="s">
        <v>100</v>
      </c>
      <c r="D73" s="3"/>
      <c r="E73" s="14" t="s">
        <v>101</v>
      </c>
      <c r="F73" s="3"/>
      <c r="G73" s="3"/>
      <c r="H73" s="3"/>
      <c r="I73" s="27">
        <f>0+Q73</f>
        <v>0</v>
      </c>
      <c r="O73">
        <f>0+R73</f>
        <v>0</v>
      </c>
      <c r="Q73" s="51">
        <f>0+I74+I82+I78</f>
        <v>0</v>
      </c>
      <c r="R73">
        <f>0+O74+O82+O78</f>
        <v>0</v>
      </c>
    </row>
    <row r="74" spans="1:18" ht="25.5">
      <c r="A74" s="16" t="s">
        <v>35</v>
      </c>
      <c r="B74" s="28" t="s">
        <v>102</v>
      </c>
      <c r="C74" s="37" t="s">
        <v>103</v>
      </c>
      <c r="D74" s="38" t="s">
        <v>37</v>
      </c>
      <c r="E74" s="39" t="s">
        <v>113</v>
      </c>
      <c r="F74" s="40" t="s">
        <v>104</v>
      </c>
      <c r="G74" s="41">
        <v>0</v>
      </c>
      <c r="H74" s="42">
        <v>0</v>
      </c>
      <c r="I74" s="42">
        <f>ROUND(ROUND(H74,2)*ROUND(G74,3),2)</f>
        <v>0</v>
      </c>
      <c r="O74">
        <f>(I74*21)/100</f>
        <v>0</v>
      </c>
      <c r="P74" t="s">
        <v>10</v>
      </c>
    </row>
    <row r="75" spans="1:18">
      <c r="A75" s="22" t="s">
        <v>40</v>
      </c>
      <c r="B75" s="43"/>
      <c r="C75" s="43"/>
      <c r="D75" s="43"/>
      <c r="E75" s="44" t="s">
        <v>37</v>
      </c>
      <c r="F75" s="43"/>
      <c r="G75" s="43"/>
      <c r="H75" s="43"/>
      <c r="I75" s="43"/>
    </row>
    <row r="76" spans="1:18">
      <c r="A76" s="24" t="s">
        <v>41</v>
      </c>
      <c r="B76" s="43"/>
      <c r="C76" s="43"/>
      <c r="D76" s="43"/>
      <c r="E76" s="45" t="s">
        <v>37</v>
      </c>
      <c r="F76" s="43"/>
      <c r="G76" s="43"/>
      <c r="H76" s="43"/>
      <c r="I76" s="43"/>
    </row>
    <row r="77" spans="1:18" ht="140.25">
      <c r="A77" t="s">
        <v>43</v>
      </c>
      <c r="B77" s="43"/>
      <c r="C77" s="43"/>
      <c r="D77" s="43"/>
      <c r="E77" s="44" t="s">
        <v>105</v>
      </c>
      <c r="F77" s="43"/>
      <c r="G77" s="43"/>
      <c r="H77" s="43"/>
      <c r="I77" s="43"/>
    </row>
    <row r="78" spans="1:18" ht="25.5">
      <c r="B78" s="28">
        <v>19</v>
      </c>
      <c r="C78" s="28">
        <v>15111</v>
      </c>
      <c r="D78" s="29"/>
      <c r="E78" s="30" t="s">
        <v>111</v>
      </c>
      <c r="F78" s="31" t="s">
        <v>104</v>
      </c>
      <c r="G78" s="32">
        <v>58.2</v>
      </c>
      <c r="H78" s="33">
        <v>0</v>
      </c>
      <c r="I78" s="33">
        <f>ROUND(ROUND(H78,2)*ROUND(G78,3),2)</f>
        <v>0</v>
      </c>
      <c r="O78">
        <f>(I78*21)/100</f>
        <v>0</v>
      </c>
      <c r="P78" t="s">
        <v>10</v>
      </c>
    </row>
    <row r="79" spans="1:18">
      <c r="B79" s="34"/>
      <c r="C79" s="34"/>
      <c r="D79" s="34"/>
      <c r="E79" s="35"/>
      <c r="F79" s="34"/>
      <c r="G79" s="34"/>
      <c r="H79" s="34"/>
      <c r="I79" s="34"/>
    </row>
    <row r="80" spans="1:18">
      <c r="B80" s="34"/>
      <c r="C80" s="34"/>
      <c r="D80" s="34"/>
      <c r="E80" s="36"/>
      <c r="F80" s="34"/>
      <c r="G80" s="34"/>
      <c r="H80" s="34"/>
      <c r="I80" s="34"/>
    </row>
    <row r="81" spans="1:16" ht="140.25">
      <c r="B81" s="34"/>
      <c r="C81" s="34"/>
      <c r="D81" s="34"/>
      <c r="E81" s="35" t="s">
        <v>112</v>
      </c>
      <c r="F81" s="34"/>
      <c r="G81" s="34"/>
      <c r="H81" s="34"/>
      <c r="I81" s="34"/>
    </row>
    <row r="82" spans="1:16" ht="25.5">
      <c r="A82" s="16" t="s">
        <v>35</v>
      </c>
      <c r="B82" s="17" t="s">
        <v>106</v>
      </c>
      <c r="C82" s="17" t="s">
        <v>107</v>
      </c>
      <c r="D82" s="16" t="s">
        <v>37</v>
      </c>
      <c r="E82" s="18" t="s">
        <v>108</v>
      </c>
      <c r="F82" s="19" t="s">
        <v>104</v>
      </c>
      <c r="G82" s="20">
        <v>55.625</v>
      </c>
      <c r="H82" s="21">
        <v>0</v>
      </c>
      <c r="I82" s="21">
        <f>ROUND(ROUND(H82,2)*ROUND(G82,3),2)</f>
        <v>0</v>
      </c>
      <c r="O82">
        <f>(I82*21)/100</f>
        <v>0</v>
      </c>
      <c r="P82" t="s">
        <v>10</v>
      </c>
    </row>
    <row r="83" spans="1:16">
      <c r="A83" s="22" t="s">
        <v>40</v>
      </c>
      <c r="E83" s="23" t="s">
        <v>37</v>
      </c>
    </row>
    <row r="84" spans="1:16">
      <c r="A84" s="24" t="s">
        <v>41</v>
      </c>
      <c r="E84" s="25" t="s">
        <v>37</v>
      </c>
    </row>
    <row r="85" spans="1:16" ht="140.25">
      <c r="A85" t="s">
        <v>43</v>
      </c>
      <c r="E85" s="23" t="s">
        <v>105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02-17-04</vt:lpstr>
    </vt:vector>
  </TitlesOfParts>
  <Company>SUDOP BRNO, spol. s 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Luboš</cp:lastModifiedBy>
  <dcterms:created xsi:type="dcterms:W3CDTF">2018-10-22T07:34:57Z</dcterms:created>
  <dcterms:modified xsi:type="dcterms:W3CDTF">2018-10-31T05:33:55Z</dcterms:modified>
</cp:coreProperties>
</file>